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IMUVI\"/>
    </mc:Choice>
  </mc:AlternateContent>
  <bookViews>
    <workbookView xWindow="-120" yWindow="-120" windowWidth="29040" windowHeight="1572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4" l="1"/>
  <c r="G41" i="4"/>
  <c r="G39" i="4"/>
  <c r="D47" i="4"/>
  <c r="G47" i="4" s="1"/>
  <c r="D45" i="4"/>
  <c r="G45" i="4" s="1"/>
  <c r="D43" i="4"/>
  <c r="G43" i="4" s="1"/>
  <c r="D41" i="4"/>
  <c r="D39" i="4"/>
  <c r="D37" i="4"/>
  <c r="G37" i="4" s="1"/>
  <c r="G25" i="4"/>
  <c r="G24" i="4"/>
  <c r="G23" i="4"/>
  <c r="G22" i="4"/>
  <c r="G27" i="4" s="1"/>
  <c r="D25" i="4"/>
  <c r="D24" i="4"/>
  <c r="D23" i="4"/>
  <c r="D22" i="4"/>
  <c r="F27" i="4"/>
  <c r="E27" i="4"/>
  <c r="D27" i="4"/>
  <c r="C27" i="4"/>
  <c r="B27" i="4"/>
  <c r="E16" i="8"/>
  <c r="G36" i="5"/>
  <c r="F36" i="5"/>
  <c r="E36" i="5"/>
  <c r="D36" i="5"/>
  <c r="C36" i="5"/>
  <c r="B36" i="5"/>
  <c r="G25" i="5"/>
  <c r="F25" i="5"/>
  <c r="E25" i="5"/>
  <c r="D25" i="5"/>
  <c r="C25" i="5"/>
  <c r="B25" i="5"/>
  <c r="F16" i="5"/>
  <c r="F42" i="5" s="1"/>
  <c r="E16" i="5"/>
  <c r="C16" i="5"/>
  <c r="B16" i="5"/>
  <c r="D40" i="5"/>
  <c r="G40" i="5" s="1"/>
  <c r="D39" i="5"/>
  <c r="G39" i="5" s="1"/>
  <c r="D38" i="5"/>
  <c r="G38" i="5" s="1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G23" i="5"/>
  <c r="D23" i="5"/>
  <c r="D22" i="5"/>
  <c r="G22" i="5" s="1"/>
  <c r="D21" i="5"/>
  <c r="G21" i="5" s="1"/>
  <c r="D20" i="5"/>
  <c r="G20" i="5" s="1"/>
  <c r="D19" i="5"/>
  <c r="G19" i="5" s="1"/>
  <c r="D18" i="5"/>
  <c r="G18" i="5" s="1"/>
  <c r="G16" i="5" s="1"/>
  <c r="G42" i="5" s="1"/>
  <c r="G17" i="5"/>
  <c r="D17" i="5"/>
  <c r="G14" i="5"/>
  <c r="G13" i="5"/>
  <c r="G12" i="5"/>
  <c r="G11" i="5"/>
  <c r="G10" i="5"/>
  <c r="G9" i="5"/>
  <c r="G8" i="5"/>
  <c r="G7" i="5"/>
  <c r="G6" i="5" s="1"/>
  <c r="D14" i="5"/>
  <c r="D13" i="5"/>
  <c r="D12" i="5"/>
  <c r="D11" i="5"/>
  <c r="D10" i="5"/>
  <c r="D9" i="5"/>
  <c r="D8" i="5"/>
  <c r="D7" i="5"/>
  <c r="F6" i="5"/>
  <c r="E6" i="5"/>
  <c r="D6" i="5"/>
  <c r="C6" i="5"/>
  <c r="B6" i="5"/>
  <c r="F13" i="4"/>
  <c r="F49" i="4" s="1"/>
  <c r="E13" i="4"/>
  <c r="E49" i="4" s="1"/>
  <c r="C13" i="4"/>
  <c r="C49" i="4" s="1"/>
  <c r="B13" i="4"/>
  <c r="D11" i="4"/>
  <c r="G11" i="4" s="1"/>
  <c r="D10" i="4"/>
  <c r="G10" i="4" s="1"/>
  <c r="D9" i="4"/>
  <c r="G9" i="4" s="1"/>
  <c r="D8" i="4"/>
  <c r="G8" i="4" s="1"/>
  <c r="D7" i="4"/>
  <c r="F16" i="8"/>
  <c r="D14" i="8"/>
  <c r="G14" i="8" s="1"/>
  <c r="D12" i="8"/>
  <c r="G12" i="8" s="1"/>
  <c r="D10" i="8"/>
  <c r="G10" i="8" s="1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F53" i="6"/>
  <c r="E53" i="6"/>
  <c r="C53" i="6"/>
  <c r="B53" i="6"/>
  <c r="F43" i="6"/>
  <c r="E43" i="6"/>
  <c r="C43" i="6"/>
  <c r="B43" i="6"/>
  <c r="F33" i="6"/>
  <c r="E33" i="6"/>
  <c r="C33" i="6"/>
  <c r="B33" i="6"/>
  <c r="F23" i="6"/>
  <c r="E23" i="6"/>
  <c r="C23" i="6"/>
  <c r="B23" i="6"/>
  <c r="F13" i="6"/>
  <c r="E13" i="6"/>
  <c r="C13" i="6"/>
  <c r="B13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G12" i="6"/>
  <c r="D12" i="6"/>
  <c r="G11" i="6"/>
  <c r="D11" i="6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C5" i="6"/>
  <c r="B5" i="6"/>
  <c r="G53" i="6" l="1"/>
  <c r="D35" i="4"/>
  <c r="G35" i="4" s="1"/>
  <c r="G49" i="4" s="1"/>
  <c r="E42" i="5"/>
  <c r="C16" i="8"/>
  <c r="G13" i="6"/>
  <c r="D13" i="4"/>
  <c r="G7" i="4"/>
  <c r="G13" i="4" s="1"/>
  <c r="B42" i="5"/>
  <c r="C42" i="5"/>
  <c r="D16" i="5"/>
  <c r="D42" i="5" s="1"/>
  <c r="D8" i="8"/>
  <c r="G8" i="8" s="1"/>
  <c r="B16" i="8"/>
  <c r="F77" i="6"/>
  <c r="G43" i="6"/>
  <c r="E77" i="6"/>
  <c r="G23" i="6"/>
  <c r="C77" i="6"/>
  <c r="D53" i="6"/>
  <c r="D43" i="6"/>
  <c r="G33" i="6"/>
  <c r="D33" i="6"/>
  <c r="D23" i="6"/>
  <c r="D13" i="6"/>
  <c r="B77" i="6"/>
  <c r="G5" i="6"/>
  <c r="D5" i="6"/>
  <c r="D49" i="4" l="1"/>
  <c r="D6" i="8"/>
  <c r="D16" i="8" s="1"/>
  <c r="D77" i="6"/>
  <c r="G6" i="8"/>
  <c r="G16" i="8" s="1"/>
  <c r="G77" i="6"/>
</calcChain>
</file>

<file path=xl/sharedStrings.xml><?xml version="1.0" encoding="utf-8"?>
<sst xmlns="http://schemas.openxmlformats.org/spreadsheetml/2006/main" count="201" uniqueCount="140">
  <si>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</si>
  <si>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</si>
  <si>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</si>
  <si>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</si>
  <si>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</si>
  <si>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</si>
  <si>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</si>
  <si>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</si>
  <si>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</si>
  <si>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</si>
  <si>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</si>
  <si>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</si>
  <si>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</si>
  <si>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</si>
  <si>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</si>
  <si>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</si>
  <si>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</si>
  <si>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</si>
  <si>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</si>
  <si>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</si>
  <si>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</si>
  <si>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</si>
  <si>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</si>
  <si>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</si>
  <si>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</si>
  <si>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</si>
  <si>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</si>
  <si>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</si>
  <si>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</si>
  <si>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</si>
  <si>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</si>
  <si>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</si>
  <si>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</si>
  <si>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</si>
  <si>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</si>
  <si>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</si>
  <si>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</si>
  <si>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</si>
  <si>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</si>
  <si>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</si>
  <si>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</si>
  <si>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</si>
  <si>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</si>
  <si>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</si>
  <si>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</si>
  <si>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</si>
  <si>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</si>
  <si>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</si>
  <si>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</si>
  <si>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</si>
  <si>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</si>
  <si>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</si>
  <si>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</si>
  <si>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</si>
  <si>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</si>
  <si>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</si>
  <si>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</si>
  <si>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</si>
  <si>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</si>
  <si>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</si>
  <si>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</si>
  <si>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</si>
  <si>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</si>
  <si>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</si>
  <si>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</si>
  <si>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</si>
  <si>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</si>
  <si>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</si>
  <si>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</si>
  <si>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</si>
  <si>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</si>
  <si>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</si>
  <si>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</si>
  <si>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</si>
  <si>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</si>
  <si>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</si>
  <si>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</si>
  <si>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</si>
  <si>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</si>
  <si>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</si>
  <si>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</si>
  <si>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</si>
  <si>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</si>
  <si>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</si>
  <si>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</si>
  <si>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</si>
  <si>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</si>
  <si>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</si>
  <si>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</si>
  <si>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</si>
  <si>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</si>
  <si>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</si>
  <si>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</si>
  <si>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</si>
  <si>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</si>
  <si>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</si>
  <si>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</si>
  <si>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</si>
  <si>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</si>
  <si>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</si>
  <si>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</si>
  <si>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</si>
  <si>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</si>
  <si>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</si>
  <si>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</si>
  <si>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</si>
  <si>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</si>
  <si>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</si>
  <si>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</si>
  <si>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</si>
  <si>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</si>
  <si>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</si>
  <si>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</si>
  <si>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</si>
  <si>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</si>
  <si>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</si>
  <si>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</si>
  <si>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</si>
  <si>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</si>
  <si>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</si>
  <si>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</si>
  <si>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</si>
  <si>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</si>
  <si>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</si>
  <si>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</si>
  <si>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</si>
  <si>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</si>
  <si>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</si>
  <si>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Bajo protesta de decir verdad declaramos que los Estados Financieros y sus notas, son razonablemente correctos y son responsabilidad del emisor.</t>
  </si>
  <si>
    <t>Dirección General</t>
  </si>
  <si>
    <t>Dirección de Finanzas y Administración</t>
  </si>
  <si>
    <t>Dirección de Asuntos Jurídicos</t>
  </si>
  <si>
    <t>Dirección Técnica</t>
  </si>
  <si>
    <t>Dirección de Promoción y Gestión de Crédito y Subsidio</t>
  </si>
  <si>
    <t>Instituto Municipal de Vivienda de León, Guanajuato (IMUVI)
Estado Analítico del Ejercicio del Presupuesto de Egresos
Clasificación por Objeto del Gasto (Capítulo y Concepto)
Del 1 de enero al 31 de diciembre de 2023</t>
  </si>
  <si>
    <t>Instituto Municipal de Vivienda de León, Guanajuato (IMUVI)
Estado Analítico del Ejercicio del Presupuesto de Egresos
Clasificación Económica (por Tipo de Gasto)
Del 1 de enero al 31 de diciembre de 2023</t>
  </si>
  <si>
    <t>Instituto Municipal de Vivienda de León, Guanajuato (IMUVI)
Estado Analítico del Ejercicio del Presupuesto de Egresos
Clasificación Administrativa
Del 1 de enero al 31 de diciembre de 2023</t>
  </si>
  <si>
    <t>Instituto Municipal de Vivienda de León, Guanajuato (IMUVI)
Estado Analítico del Ejercicio del Presupuesto de Egresos
Clasificación Funcional (Finalidad y Función)
Del 1 de enero al 31 de diciembre de 2023</t>
  </si>
  <si>
    <t>Sector Paraestatal del Gobierno (Federal/Estatal/Municipal) de León, Guanajuato
Estado Analítico del Ejercicio del Presupuesto de Egresos
Clasificación Administrativa
Del 01 de enero al 31 de diciembre de 2023</t>
  </si>
  <si>
    <t>Gobierno (Federal/Estatal/Municipal) de León Guanajuato 
Estado Analítico del Ejercicio del Presupuesto de Egresos
Clasificación Administrativa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</si>
</sst>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1" fillId="0" borderId="0" xfId="8" applyAlignment="1" applyProtection="1">
      <alignment horizontal="left" vertical="top" indent="1"/>
      <protection locked="0"/>
    </xf>
    <xf numFmtId="4" fontId="0" fillId="0" borderId="0" xfId="0" applyNumberFormat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1790700</xdr:colOff>
      <xdr:row>83</xdr:row>
      <xdr:rowOff>68580</xdr:rowOff>
    </xdr:from>
    <xdr:to>
      <xdr:col>5</xdr:col>
      <xdr:colOff>411480</xdr:colOff>
      <xdr:row>88</xdr:row>
      <xdr:rowOff>83820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53E7002-5AD1-4C06-BD6C-34EC266E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46330"/>
          <a:ext cx="648843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1783080</xdr:colOff>
      <xdr:row>22</xdr:row>
      <xdr:rowOff>83820</xdr:rowOff>
    </xdr:from>
    <xdr:to>
      <xdr:col>5</xdr:col>
      <xdr:colOff>53340</xdr:colOff>
      <xdr:row>27</xdr:row>
      <xdr:rowOff>99060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3DD6A97-0573-4043-A509-070F2D28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846195"/>
          <a:ext cx="518541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1783080</xdr:colOff>
      <xdr:row>55</xdr:row>
      <xdr:rowOff>60960</xdr:rowOff>
    </xdr:from>
    <xdr:to>
      <xdr:col>4</xdr:col>
      <xdr:colOff>373380</xdr:colOff>
      <xdr:row>60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D65935-8045-4840-B20F-66F929DD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0824210"/>
          <a:ext cx="5210175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1813560</xdr:colOff>
      <xdr:row>50</xdr:row>
      <xdr:rowOff>0</xdr:rowOff>
    </xdr:from>
    <xdr:to>
      <xdr:col>4</xdr:col>
      <xdr:colOff>22860</xdr:colOff>
      <xdr:row>55</xdr:row>
      <xdr:rowOff>15240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559540B-02CB-4E17-A4C8-E3410439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" y="7905750"/>
          <a:ext cx="5114925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4" t="s">
        <v>134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5">
        <f>SUM(B6:B12)</f>
        <v>61276868</v>
      </c>
      <c r="C5" s="5">
        <f t="shared" ref="C5:G5" si="0">SUM(C6:C12)</f>
        <v>0</v>
      </c>
      <c r="D5" s="5">
        <f t="shared" si="0"/>
        <v>61276868</v>
      </c>
      <c r="E5" s="5">
        <f t="shared" si="0"/>
        <v>51024504.789999992</v>
      </c>
      <c r="F5" s="5">
        <f t="shared" si="0"/>
        <v>50229100.459999993</v>
      </c>
      <c r="G5" s="5">
        <f t="shared" si="0"/>
        <v>10252363.210000001</v>
      </c>
    </row>
    <row r="6" spans="1:7" x14ac:dyDescent="0.2">
      <c r="A6" s="38" t="s">
        <v>11</v>
      </c>
      <c r="B6" s="6">
        <v>27788174</v>
      </c>
      <c r="C6" s="6">
        <v>0</v>
      </c>
      <c r="D6" s="6">
        <f>+B6+C6</f>
        <v>27788174</v>
      </c>
      <c r="E6" s="6">
        <v>27285196.719999999</v>
      </c>
      <c r="F6" s="6">
        <v>27285196.719999999</v>
      </c>
      <c r="G6" s="6">
        <f>+D6-E6</f>
        <v>502977.28000000119</v>
      </c>
    </row>
    <row r="7" spans="1:7" x14ac:dyDescent="0.2">
      <c r="A7" s="38" t="s">
        <v>12</v>
      </c>
      <c r="B7" s="6">
        <v>1830000</v>
      </c>
      <c r="C7" s="6">
        <v>0</v>
      </c>
      <c r="D7" s="6">
        <f t="shared" ref="D7:D12" si="1">+B7+C7</f>
        <v>1830000</v>
      </c>
      <c r="E7" s="6">
        <v>820457.58</v>
      </c>
      <c r="F7" s="6">
        <v>820457.58</v>
      </c>
      <c r="G7" s="6">
        <f t="shared" ref="G7:G12" si="2">+D7-E7</f>
        <v>1009542.42</v>
      </c>
    </row>
    <row r="8" spans="1:7" x14ac:dyDescent="0.2">
      <c r="A8" s="38" t="s">
        <v>13</v>
      </c>
      <c r="B8" s="6">
        <v>6361536</v>
      </c>
      <c r="C8" s="6">
        <v>0</v>
      </c>
      <c r="D8" s="6">
        <f t="shared" si="1"/>
        <v>6361536</v>
      </c>
      <c r="E8" s="6">
        <v>5702284.5099999998</v>
      </c>
      <c r="F8" s="6">
        <v>5702284.5099999998</v>
      </c>
      <c r="G8" s="6">
        <f t="shared" si="2"/>
        <v>659251.49000000022</v>
      </c>
    </row>
    <row r="9" spans="1:7" x14ac:dyDescent="0.2">
      <c r="A9" s="38" t="s">
        <v>14</v>
      </c>
      <c r="B9" s="6">
        <v>6827694</v>
      </c>
      <c r="C9" s="6">
        <v>0</v>
      </c>
      <c r="D9" s="6">
        <f t="shared" si="1"/>
        <v>6827694</v>
      </c>
      <c r="E9" s="6">
        <v>6076356.6100000003</v>
      </c>
      <c r="F9" s="6">
        <v>5280952.28</v>
      </c>
      <c r="G9" s="6">
        <f t="shared" si="2"/>
        <v>751337.38999999966</v>
      </c>
    </row>
    <row r="10" spans="1:7" x14ac:dyDescent="0.2">
      <c r="A10" s="38" t="s">
        <v>15</v>
      </c>
      <c r="B10" s="6">
        <v>13969464</v>
      </c>
      <c r="C10" s="6">
        <v>0</v>
      </c>
      <c r="D10" s="6">
        <f t="shared" si="1"/>
        <v>13969464</v>
      </c>
      <c r="E10" s="6">
        <v>11140209.369999999</v>
      </c>
      <c r="F10" s="6">
        <v>11140209.369999999</v>
      </c>
      <c r="G10" s="6">
        <f t="shared" si="2"/>
        <v>2829254.6300000008</v>
      </c>
    </row>
    <row r="11" spans="1:7" x14ac:dyDescent="0.2">
      <c r="A11" s="38" t="s">
        <v>16</v>
      </c>
      <c r="B11" s="6">
        <v>4500000</v>
      </c>
      <c r="C11" s="6">
        <v>0</v>
      </c>
      <c r="D11" s="6">
        <f t="shared" si="1"/>
        <v>4500000</v>
      </c>
      <c r="E11" s="6">
        <v>0</v>
      </c>
      <c r="F11" s="6">
        <v>0</v>
      </c>
      <c r="G11" s="6">
        <f t="shared" si="2"/>
        <v>4500000</v>
      </c>
    </row>
    <row r="12" spans="1:7" x14ac:dyDescent="0.2">
      <c r="A12" s="38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1" t="s">
        <v>125</v>
      </c>
      <c r="B13" s="6">
        <f>SUM(B14:B22)</f>
        <v>2725410</v>
      </c>
      <c r="C13" s="6">
        <f t="shared" ref="C13:G13" si="3">SUM(C14:C22)</f>
        <v>1332330</v>
      </c>
      <c r="D13" s="6">
        <f t="shared" si="3"/>
        <v>4057740</v>
      </c>
      <c r="E13" s="6">
        <f t="shared" si="3"/>
        <v>2382228.4300000002</v>
      </c>
      <c r="F13" s="6">
        <f t="shared" si="3"/>
        <v>2309983.9099999997</v>
      </c>
      <c r="G13" s="6">
        <f t="shared" si="3"/>
        <v>1675511.5699999998</v>
      </c>
    </row>
    <row r="14" spans="1:7" x14ac:dyDescent="0.2">
      <c r="A14" s="38" t="s">
        <v>18</v>
      </c>
      <c r="B14" s="6">
        <v>658000</v>
      </c>
      <c r="C14" s="6">
        <v>101750</v>
      </c>
      <c r="D14" s="6">
        <f t="shared" ref="D14:D22" si="4">+B14+C14</f>
        <v>759750</v>
      </c>
      <c r="E14" s="6">
        <v>481063.73</v>
      </c>
      <c r="F14" s="6">
        <v>481063.73</v>
      </c>
      <c r="G14" s="6">
        <f t="shared" ref="G14:G22" si="5">+D14-E14</f>
        <v>278686.27</v>
      </c>
    </row>
    <row r="15" spans="1:7" x14ac:dyDescent="0.2">
      <c r="A15" s="38" t="s">
        <v>19</v>
      </c>
      <c r="B15" s="6">
        <v>41700</v>
      </c>
      <c r="C15" s="6">
        <v>0</v>
      </c>
      <c r="D15" s="6">
        <f t="shared" si="4"/>
        <v>41700</v>
      </c>
      <c r="E15" s="6">
        <v>40096.26</v>
      </c>
      <c r="F15" s="6">
        <v>40096.26</v>
      </c>
      <c r="G15" s="6">
        <f t="shared" si="5"/>
        <v>1603.739999999998</v>
      </c>
    </row>
    <row r="16" spans="1:7" x14ac:dyDescent="0.2">
      <c r="A16" s="38" t="s">
        <v>20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8" t="s">
        <v>21</v>
      </c>
      <c r="B17" s="6">
        <v>83400</v>
      </c>
      <c r="C17" s="6">
        <v>15000</v>
      </c>
      <c r="D17" s="6">
        <f t="shared" si="4"/>
        <v>98400</v>
      </c>
      <c r="E17" s="6">
        <v>54638.36</v>
      </c>
      <c r="F17" s="6">
        <v>54638.36</v>
      </c>
      <c r="G17" s="6">
        <f t="shared" si="5"/>
        <v>43761.64</v>
      </c>
    </row>
    <row r="18" spans="1:7" x14ac:dyDescent="0.2">
      <c r="A18" s="38" t="s">
        <v>22</v>
      </c>
      <c r="B18" s="6">
        <v>81360</v>
      </c>
      <c r="C18" s="6">
        <v>-10000</v>
      </c>
      <c r="D18" s="6">
        <f t="shared" si="4"/>
        <v>71360</v>
      </c>
      <c r="E18" s="6">
        <v>3462.46</v>
      </c>
      <c r="F18" s="6">
        <v>3462.46</v>
      </c>
      <c r="G18" s="6">
        <f t="shared" si="5"/>
        <v>67897.539999999994</v>
      </c>
    </row>
    <row r="19" spans="1:7" x14ac:dyDescent="0.2">
      <c r="A19" s="38" t="s">
        <v>23</v>
      </c>
      <c r="B19" s="6">
        <v>1420000</v>
      </c>
      <c r="C19" s="6">
        <v>670000</v>
      </c>
      <c r="D19" s="6">
        <f t="shared" si="4"/>
        <v>2090000</v>
      </c>
      <c r="E19" s="6">
        <v>1091592.58</v>
      </c>
      <c r="F19" s="6">
        <v>1019947.82</v>
      </c>
      <c r="G19" s="6">
        <f t="shared" si="5"/>
        <v>998407.41999999993</v>
      </c>
    </row>
    <row r="20" spans="1:7" x14ac:dyDescent="0.2">
      <c r="A20" s="38" t="s">
        <v>24</v>
      </c>
      <c r="B20" s="6">
        <v>151000</v>
      </c>
      <c r="C20" s="6">
        <v>133250</v>
      </c>
      <c r="D20" s="6">
        <f t="shared" si="4"/>
        <v>284250</v>
      </c>
      <c r="E20" s="6">
        <v>219302.7</v>
      </c>
      <c r="F20" s="6">
        <v>218702.94</v>
      </c>
      <c r="G20" s="6">
        <f t="shared" si="5"/>
        <v>64947.299999999988</v>
      </c>
    </row>
    <row r="21" spans="1:7" x14ac:dyDescent="0.2">
      <c r="A21" s="38" t="s">
        <v>25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8" t="s">
        <v>26</v>
      </c>
      <c r="B22" s="6">
        <v>289950</v>
      </c>
      <c r="C22" s="6">
        <v>422330</v>
      </c>
      <c r="D22" s="6">
        <f t="shared" si="4"/>
        <v>712280</v>
      </c>
      <c r="E22" s="6">
        <v>492072.34</v>
      </c>
      <c r="F22" s="6">
        <v>492072.34</v>
      </c>
      <c r="G22" s="6">
        <f t="shared" si="5"/>
        <v>220207.65999999997</v>
      </c>
    </row>
    <row r="23" spans="1:7" x14ac:dyDescent="0.2">
      <c r="A23" s="41" t="s">
        <v>27</v>
      </c>
      <c r="B23" s="6">
        <f>SUM(B24:B32)</f>
        <v>17204119</v>
      </c>
      <c r="C23" s="6">
        <f t="shared" ref="C23:G23" si="6">SUM(C24:C32)</f>
        <v>-670000</v>
      </c>
      <c r="D23" s="6">
        <f t="shared" si="6"/>
        <v>16534119</v>
      </c>
      <c r="E23" s="6">
        <f t="shared" si="6"/>
        <v>11384861.679999998</v>
      </c>
      <c r="F23" s="6">
        <f t="shared" si="6"/>
        <v>10752723.859999999</v>
      </c>
      <c r="G23" s="6">
        <f t="shared" si="6"/>
        <v>5149257.32</v>
      </c>
    </row>
    <row r="24" spans="1:7" x14ac:dyDescent="0.2">
      <c r="A24" s="38" t="s">
        <v>28</v>
      </c>
      <c r="B24" s="6">
        <v>1113000</v>
      </c>
      <c r="C24" s="6">
        <v>-290000</v>
      </c>
      <c r="D24" s="6">
        <f t="shared" ref="D24:D32" si="7">+B24+C24</f>
        <v>823000</v>
      </c>
      <c r="E24" s="6">
        <v>661072.62</v>
      </c>
      <c r="F24" s="6">
        <v>633844.21</v>
      </c>
      <c r="G24" s="6">
        <f t="shared" ref="G24:G32" si="8">+D24-E24</f>
        <v>161927.38</v>
      </c>
    </row>
    <row r="25" spans="1:7" x14ac:dyDescent="0.2">
      <c r="A25" s="38" t="s">
        <v>29</v>
      </c>
      <c r="B25" s="6">
        <v>473000</v>
      </c>
      <c r="C25" s="6">
        <v>622600</v>
      </c>
      <c r="D25" s="6">
        <f t="shared" si="7"/>
        <v>1095600</v>
      </c>
      <c r="E25" s="6">
        <v>665007.61</v>
      </c>
      <c r="F25" s="6">
        <v>653436.61</v>
      </c>
      <c r="G25" s="6">
        <f t="shared" si="8"/>
        <v>430592.39</v>
      </c>
    </row>
    <row r="26" spans="1:7" x14ac:dyDescent="0.2">
      <c r="A26" s="38" t="s">
        <v>30</v>
      </c>
      <c r="B26" s="6">
        <v>6178900</v>
      </c>
      <c r="C26" s="6">
        <v>-258700</v>
      </c>
      <c r="D26" s="6">
        <f t="shared" si="7"/>
        <v>5920200</v>
      </c>
      <c r="E26" s="6">
        <v>4179757.71</v>
      </c>
      <c r="F26" s="6">
        <v>3894994.53</v>
      </c>
      <c r="G26" s="6">
        <f t="shared" si="8"/>
        <v>1740442.29</v>
      </c>
    </row>
    <row r="27" spans="1:7" x14ac:dyDescent="0.2">
      <c r="A27" s="38" t="s">
        <v>31</v>
      </c>
      <c r="B27" s="6">
        <v>4341180</v>
      </c>
      <c r="C27" s="6">
        <v>-960000</v>
      </c>
      <c r="D27" s="6">
        <f t="shared" si="7"/>
        <v>3381180</v>
      </c>
      <c r="E27" s="6">
        <v>1739746.69</v>
      </c>
      <c r="F27" s="6">
        <v>1737614.36</v>
      </c>
      <c r="G27" s="6">
        <f t="shared" si="8"/>
        <v>1641433.31</v>
      </c>
    </row>
    <row r="28" spans="1:7" x14ac:dyDescent="0.2">
      <c r="A28" s="38" t="s">
        <v>32</v>
      </c>
      <c r="B28" s="6">
        <v>1960330</v>
      </c>
      <c r="C28" s="6">
        <v>170000</v>
      </c>
      <c r="D28" s="6">
        <f t="shared" si="7"/>
        <v>2130330</v>
      </c>
      <c r="E28" s="6">
        <v>1460436.94</v>
      </c>
      <c r="F28" s="6">
        <v>1460436.94</v>
      </c>
      <c r="G28" s="6">
        <f t="shared" si="8"/>
        <v>669893.06000000006</v>
      </c>
    </row>
    <row r="29" spans="1:7" x14ac:dyDescent="0.2">
      <c r="A29" s="38" t="s">
        <v>33</v>
      </c>
      <c r="B29" s="6">
        <v>922500</v>
      </c>
      <c r="C29" s="6">
        <v>17000</v>
      </c>
      <c r="D29" s="6">
        <f t="shared" si="7"/>
        <v>939500</v>
      </c>
      <c r="E29" s="6">
        <v>743541.43</v>
      </c>
      <c r="F29" s="6">
        <v>634623.03</v>
      </c>
      <c r="G29" s="6">
        <f t="shared" si="8"/>
        <v>195958.56999999995</v>
      </c>
    </row>
    <row r="30" spans="1:7" x14ac:dyDescent="0.2">
      <c r="A30" s="38" t="s">
        <v>34</v>
      </c>
      <c r="B30" s="6">
        <v>355000</v>
      </c>
      <c r="C30" s="6">
        <v>-222000</v>
      </c>
      <c r="D30" s="6">
        <f t="shared" si="7"/>
        <v>133000</v>
      </c>
      <c r="E30" s="6">
        <v>17103.75</v>
      </c>
      <c r="F30" s="6">
        <v>17103.75</v>
      </c>
      <c r="G30" s="6">
        <f t="shared" si="8"/>
        <v>115896.25</v>
      </c>
    </row>
    <row r="31" spans="1:7" x14ac:dyDescent="0.2">
      <c r="A31" s="38" t="s">
        <v>35</v>
      </c>
      <c r="B31" s="6">
        <v>439800</v>
      </c>
      <c r="C31" s="6">
        <v>321100</v>
      </c>
      <c r="D31" s="6">
        <f t="shared" si="7"/>
        <v>760900</v>
      </c>
      <c r="E31" s="6">
        <v>694045.83</v>
      </c>
      <c r="F31" s="6">
        <v>693499.83</v>
      </c>
      <c r="G31" s="6">
        <f t="shared" si="8"/>
        <v>66854.170000000042</v>
      </c>
    </row>
    <row r="32" spans="1:7" x14ac:dyDescent="0.2">
      <c r="A32" s="38" t="s">
        <v>36</v>
      </c>
      <c r="B32" s="6">
        <v>1420409</v>
      </c>
      <c r="C32" s="6">
        <v>-70000</v>
      </c>
      <c r="D32" s="6">
        <f t="shared" si="7"/>
        <v>1350409</v>
      </c>
      <c r="E32" s="6">
        <v>1224149.1000000001</v>
      </c>
      <c r="F32" s="6">
        <v>1027170.6</v>
      </c>
      <c r="G32" s="6">
        <f t="shared" si="8"/>
        <v>126259.89999999991</v>
      </c>
    </row>
    <row r="33" spans="1:7" x14ac:dyDescent="0.2">
      <c r="A33" s="41" t="s">
        <v>126</v>
      </c>
      <c r="B33" s="6">
        <f>SUM(B34:B42)</f>
        <v>150000</v>
      </c>
      <c r="C33" s="6">
        <f t="shared" ref="C33:G33" si="9">SUM(C34:C42)</f>
        <v>15434874</v>
      </c>
      <c r="D33" s="6">
        <f t="shared" si="9"/>
        <v>15584874</v>
      </c>
      <c r="E33" s="6">
        <f t="shared" si="9"/>
        <v>8857427.2100000009</v>
      </c>
      <c r="F33" s="6">
        <f t="shared" si="9"/>
        <v>8853427.2100000009</v>
      </c>
      <c r="G33" s="6">
        <f t="shared" si="9"/>
        <v>6727446.7899999991</v>
      </c>
    </row>
    <row r="34" spans="1:7" x14ac:dyDescent="0.2">
      <c r="A34" s="38" t="s">
        <v>37</v>
      </c>
      <c r="B34" s="6">
        <v>0</v>
      </c>
      <c r="C34" s="6">
        <v>0</v>
      </c>
      <c r="D34" s="6">
        <f t="shared" ref="D34:D42" si="10">+B34+C34</f>
        <v>0</v>
      </c>
      <c r="E34" s="6">
        <v>0</v>
      </c>
      <c r="F34" s="6">
        <v>0</v>
      </c>
      <c r="G34" s="6">
        <f t="shared" ref="G34:G42" si="11">+D34-E34</f>
        <v>0</v>
      </c>
    </row>
    <row r="35" spans="1:7" x14ac:dyDescent="0.2">
      <c r="A35" s="38" t="s">
        <v>38</v>
      </c>
      <c r="B35" s="6">
        <v>0</v>
      </c>
      <c r="C35" s="6">
        <v>0</v>
      </c>
      <c r="D35" s="6">
        <f t="shared" si="10"/>
        <v>0</v>
      </c>
      <c r="E35" s="6">
        <v>0</v>
      </c>
      <c r="F35" s="6">
        <v>0</v>
      </c>
      <c r="G35" s="6">
        <f t="shared" si="11"/>
        <v>0</v>
      </c>
    </row>
    <row r="36" spans="1:7" x14ac:dyDescent="0.2">
      <c r="A36" s="38" t="s">
        <v>39</v>
      </c>
      <c r="B36" s="6">
        <v>0</v>
      </c>
      <c r="C36" s="6">
        <v>0</v>
      </c>
      <c r="D36" s="6">
        <f t="shared" si="10"/>
        <v>0</v>
      </c>
      <c r="E36" s="6">
        <v>0</v>
      </c>
      <c r="F36" s="6">
        <v>0</v>
      </c>
      <c r="G36" s="6">
        <f t="shared" si="11"/>
        <v>0</v>
      </c>
    </row>
    <row r="37" spans="1:7" x14ac:dyDescent="0.2">
      <c r="A37" s="38" t="s">
        <v>40</v>
      </c>
      <c r="B37" s="6">
        <v>150000</v>
      </c>
      <c r="C37" s="6">
        <v>15434874</v>
      </c>
      <c r="D37" s="6">
        <f t="shared" si="10"/>
        <v>15584874</v>
      </c>
      <c r="E37" s="6">
        <v>8857427.2100000009</v>
      </c>
      <c r="F37" s="6">
        <v>8853427.2100000009</v>
      </c>
      <c r="G37" s="6">
        <f t="shared" si="11"/>
        <v>6727446.7899999991</v>
      </c>
    </row>
    <row r="38" spans="1:7" x14ac:dyDescent="0.2">
      <c r="A38" s="38" t="s">
        <v>41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38" t="s">
        <v>42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38" t="s">
        <v>43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38" t="s">
        <v>44</v>
      </c>
      <c r="B41" s="6">
        <v>0</v>
      </c>
      <c r="C41" s="6">
        <v>0</v>
      </c>
      <c r="D41" s="6">
        <f t="shared" si="10"/>
        <v>0</v>
      </c>
      <c r="E41" s="6">
        <v>0</v>
      </c>
      <c r="F41" s="6">
        <v>0</v>
      </c>
      <c r="G41" s="6">
        <f t="shared" si="11"/>
        <v>0</v>
      </c>
    </row>
    <row r="42" spans="1:7" x14ac:dyDescent="0.2">
      <c r="A42" s="38" t="s">
        <v>45</v>
      </c>
      <c r="B42" s="6">
        <v>0</v>
      </c>
      <c r="C42" s="6">
        <v>0</v>
      </c>
      <c r="D42" s="6">
        <f t="shared" si="10"/>
        <v>0</v>
      </c>
      <c r="E42" s="6">
        <v>0</v>
      </c>
      <c r="F42" s="6">
        <v>0</v>
      </c>
      <c r="G42" s="6">
        <f t="shared" si="11"/>
        <v>0</v>
      </c>
    </row>
    <row r="43" spans="1:7" x14ac:dyDescent="0.2">
      <c r="A43" s="41" t="s">
        <v>127</v>
      </c>
      <c r="B43" s="6">
        <f>SUM(B44:B52)</f>
        <v>13318750</v>
      </c>
      <c r="C43" s="6">
        <f t="shared" ref="C43:G43" si="12">SUM(C44:C52)</f>
        <v>0</v>
      </c>
      <c r="D43" s="6">
        <f t="shared" si="12"/>
        <v>13318750</v>
      </c>
      <c r="E43" s="6">
        <f t="shared" si="12"/>
        <v>8373553.7400000002</v>
      </c>
      <c r="F43" s="6">
        <f t="shared" si="12"/>
        <v>8373553.7400000002</v>
      </c>
      <c r="G43" s="6">
        <f t="shared" si="12"/>
        <v>4945196.26</v>
      </c>
    </row>
    <row r="44" spans="1:7" x14ac:dyDescent="0.2">
      <c r="A44" s="38" t="s">
        <v>46</v>
      </c>
      <c r="B44" s="6">
        <v>1101500</v>
      </c>
      <c r="C44" s="6">
        <v>-100000</v>
      </c>
      <c r="D44" s="6">
        <f t="shared" ref="D44:D52" si="13">+B44+C44</f>
        <v>1001500</v>
      </c>
      <c r="E44" s="6">
        <v>618804.30000000005</v>
      </c>
      <c r="F44" s="6">
        <v>618804.30000000005</v>
      </c>
      <c r="G44" s="6">
        <f t="shared" ref="G44:G52" si="14">+D44-E44</f>
        <v>382695.69999999995</v>
      </c>
    </row>
    <row r="45" spans="1:7" x14ac:dyDescent="0.2">
      <c r="A45" s="38" t="s">
        <v>47</v>
      </c>
      <c r="B45" s="6">
        <v>85000</v>
      </c>
      <c r="C45" s="6">
        <v>155000</v>
      </c>
      <c r="D45" s="6">
        <f t="shared" si="13"/>
        <v>240000</v>
      </c>
      <c r="E45" s="6">
        <v>172188.18</v>
      </c>
      <c r="F45" s="6">
        <v>172188.18</v>
      </c>
      <c r="G45" s="6">
        <f t="shared" si="14"/>
        <v>67811.820000000007</v>
      </c>
    </row>
    <row r="46" spans="1:7" x14ac:dyDescent="0.2">
      <c r="A46" s="38" t="s">
        <v>48</v>
      </c>
      <c r="B46" s="6">
        <v>0</v>
      </c>
      <c r="C46" s="6">
        <v>0</v>
      </c>
      <c r="D46" s="6">
        <f t="shared" si="13"/>
        <v>0</v>
      </c>
      <c r="E46" s="6">
        <v>0</v>
      </c>
      <c r="F46" s="6">
        <v>0</v>
      </c>
      <c r="G46" s="6">
        <f t="shared" si="14"/>
        <v>0</v>
      </c>
    </row>
    <row r="47" spans="1:7" x14ac:dyDescent="0.2">
      <c r="A47" s="38" t="s">
        <v>49</v>
      </c>
      <c r="B47" s="6">
        <v>1235000</v>
      </c>
      <c r="C47" s="6">
        <v>-35000</v>
      </c>
      <c r="D47" s="6">
        <f t="shared" si="13"/>
        <v>1200000</v>
      </c>
      <c r="E47" s="6">
        <v>1004767</v>
      </c>
      <c r="F47" s="6">
        <v>1004767</v>
      </c>
      <c r="G47" s="6">
        <f t="shared" si="14"/>
        <v>195233</v>
      </c>
    </row>
    <row r="48" spans="1:7" x14ac:dyDescent="0.2">
      <c r="A48" s="38" t="s">
        <v>50</v>
      </c>
      <c r="B48" s="6">
        <v>0</v>
      </c>
      <c r="C48" s="6">
        <v>0</v>
      </c>
      <c r="D48" s="6">
        <f t="shared" si="13"/>
        <v>0</v>
      </c>
      <c r="E48" s="6">
        <v>0</v>
      </c>
      <c r="F48" s="6">
        <v>0</v>
      </c>
      <c r="G48" s="6">
        <f t="shared" si="14"/>
        <v>0</v>
      </c>
    </row>
    <row r="49" spans="1:7" x14ac:dyDescent="0.2">
      <c r="A49" s="38" t="s">
        <v>51</v>
      </c>
      <c r="B49" s="6">
        <v>155100</v>
      </c>
      <c r="C49" s="6">
        <v>-20000</v>
      </c>
      <c r="D49" s="6">
        <f t="shared" si="13"/>
        <v>135100</v>
      </c>
      <c r="E49" s="6">
        <v>0</v>
      </c>
      <c r="F49" s="6">
        <v>0</v>
      </c>
      <c r="G49" s="6">
        <f t="shared" si="14"/>
        <v>135100</v>
      </c>
    </row>
    <row r="50" spans="1:7" x14ac:dyDescent="0.2">
      <c r="A50" s="38" t="s">
        <v>52</v>
      </c>
      <c r="B50" s="6">
        <v>0</v>
      </c>
      <c r="C50" s="6">
        <v>0</v>
      </c>
      <c r="D50" s="6">
        <f t="shared" si="13"/>
        <v>0</v>
      </c>
      <c r="E50" s="6">
        <v>0</v>
      </c>
      <c r="F50" s="6">
        <v>0</v>
      </c>
      <c r="G50" s="6">
        <f t="shared" si="14"/>
        <v>0</v>
      </c>
    </row>
    <row r="51" spans="1:7" x14ac:dyDescent="0.2">
      <c r="A51" s="38" t="s">
        <v>53</v>
      </c>
      <c r="B51" s="6">
        <v>10000000</v>
      </c>
      <c r="C51" s="6">
        <v>0</v>
      </c>
      <c r="D51" s="6">
        <f t="shared" si="13"/>
        <v>10000000</v>
      </c>
      <c r="E51" s="6">
        <v>6000000</v>
      </c>
      <c r="F51" s="6">
        <v>6000000</v>
      </c>
      <c r="G51" s="6">
        <f t="shared" si="14"/>
        <v>4000000</v>
      </c>
    </row>
    <row r="52" spans="1:7" x14ac:dyDescent="0.2">
      <c r="A52" s="38" t="s">
        <v>54</v>
      </c>
      <c r="B52" s="6">
        <v>742150</v>
      </c>
      <c r="C52" s="6">
        <v>0</v>
      </c>
      <c r="D52" s="6">
        <f t="shared" si="13"/>
        <v>742150</v>
      </c>
      <c r="E52" s="6">
        <v>577794.26</v>
      </c>
      <c r="F52" s="6">
        <v>577794.26</v>
      </c>
      <c r="G52" s="6">
        <f t="shared" si="14"/>
        <v>164355.74</v>
      </c>
    </row>
    <row r="53" spans="1:7" x14ac:dyDescent="0.2">
      <c r="A53" s="41" t="s">
        <v>55</v>
      </c>
      <c r="B53" s="6">
        <f>SUM(B54:B56)</f>
        <v>131031733</v>
      </c>
      <c r="C53" s="6">
        <f t="shared" ref="C53:G53" si="15">SUM(C54:C56)</f>
        <v>0</v>
      </c>
      <c r="D53" s="6">
        <f t="shared" si="15"/>
        <v>131031733</v>
      </c>
      <c r="E53" s="6">
        <f t="shared" si="15"/>
        <v>825170.09</v>
      </c>
      <c r="F53" s="6">
        <f t="shared" si="15"/>
        <v>825170.09</v>
      </c>
      <c r="G53" s="6">
        <f t="shared" si="15"/>
        <v>130206562.91</v>
      </c>
    </row>
    <row r="54" spans="1:7" x14ac:dyDescent="0.2">
      <c r="A54" s="38" t="s">
        <v>56</v>
      </c>
      <c r="B54" s="6">
        <v>0</v>
      </c>
      <c r="C54" s="6">
        <v>0</v>
      </c>
      <c r="D54" s="6">
        <f t="shared" ref="D54:D56" si="16">+B54+C54</f>
        <v>0</v>
      </c>
      <c r="E54" s="6">
        <v>0</v>
      </c>
      <c r="F54" s="6">
        <v>0</v>
      </c>
      <c r="G54" s="6">
        <f t="shared" ref="G54:G56" si="17">+D54-E54</f>
        <v>0</v>
      </c>
    </row>
    <row r="55" spans="1:7" x14ac:dyDescent="0.2">
      <c r="A55" s="38" t="s">
        <v>57</v>
      </c>
      <c r="B55" s="6">
        <v>131031733</v>
      </c>
      <c r="C55" s="6">
        <v>0</v>
      </c>
      <c r="D55" s="6">
        <f t="shared" si="16"/>
        <v>131031733</v>
      </c>
      <c r="E55" s="6">
        <v>825170.09</v>
      </c>
      <c r="F55" s="6">
        <v>825170.09</v>
      </c>
      <c r="G55" s="6">
        <f t="shared" si="17"/>
        <v>130206562.91</v>
      </c>
    </row>
    <row r="56" spans="1:7" x14ac:dyDescent="0.2">
      <c r="A56" s="38" t="s">
        <v>58</v>
      </c>
      <c r="B56" s="6">
        <v>0</v>
      </c>
      <c r="C56" s="6">
        <v>0</v>
      </c>
      <c r="D56" s="6">
        <f t="shared" si="16"/>
        <v>0</v>
      </c>
      <c r="E56" s="6">
        <v>0</v>
      </c>
      <c r="F56" s="6">
        <v>0</v>
      </c>
      <c r="G56" s="6">
        <f t="shared" si="17"/>
        <v>0</v>
      </c>
    </row>
    <row r="57" spans="1:7" x14ac:dyDescent="0.2">
      <c r="A57" s="41" t="s">
        <v>123</v>
      </c>
      <c r="B57" s="6">
        <f>SUM(B58:B64)</f>
        <v>0</v>
      </c>
      <c r="C57" s="6">
        <f t="shared" ref="C57:G57" si="18">SUM(C58:C64)</f>
        <v>0</v>
      </c>
      <c r="D57" s="6">
        <f t="shared" si="18"/>
        <v>0</v>
      </c>
      <c r="E57" s="6">
        <f t="shared" si="18"/>
        <v>0</v>
      </c>
      <c r="F57" s="6">
        <f t="shared" si="18"/>
        <v>0</v>
      </c>
      <c r="G57" s="6">
        <f t="shared" si="18"/>
        <v>0</v>
      </c>
    </row>
    <row r="58" spans="1:7" x14ac:dyDescent="0.2">
      <c r="A58" s="38" t="s">
        <v>59</v>
      </c>
      <c r="B58" s="6">
        <v>0</v>
      </c>
      <c r="C58" s="6">
        <v>0</v>
      </c>
      <c r="D58" s="6">
        <f t="shared" ref="D58:D64" si="19">+B58+C58</f>
        <v>0</v>
      </c>
      <c r="E58" s="6">
        <v>0</v>
      </c>
      <c r="F58" s="6">
        <v>0</v>
      </c>
      <c r="G58" s="6">
        <f t="shared" ref="G58:G64" si="20">+D58-E58</f>
        <v>0</v>
      </c>
    </row>
    <row r="59" spans="1:7" x14ac:dyDescent="0.2">
      <c r="A59" s="38" t="s">
        <v>60</v>
      </c>
      <c r="B59" s="6">
        <v>0</v>
      </c>
      <c r="C59" s="6">
        <v>0</v>
      </c>
      <c r="D59" s="6">
        <f t="shared" si="19"/>
        <v>0</v>
      </c>
      <c r="E59" s="6">
        <v>0</v>
      </c>
      <c r="F59" s="6">
        <v>0</v>
      </c>
      <c r="G59" s="6">
        <f t="shared" si="20"/>
        <v>0</v>
      </c>
    </row>
    <row r="60" spans="1:7" x14ac:dyDescent="0.2">
      <c r="A60" s="38" t="s">
        <v>61</v>
      </c>
      <c r="B60" s="6">
        <v>0</v>
      </c>
      <c r="C60" s="6">
        <v>0</v>
      </c>
      <c r="D60" s="6">
        <f t="shared" si="19"/>
        <v>0</v>
      </c>
      <c r="E60" s="6">
        <v>0</v>
      </c>
      <c r="F60" s="6">
        <v>0</v>
      </c>
      <c r="G60" s="6">
        <f t="shared" si="20"/>
        <v>0</v>
      </c>
    </row>
    <row r="61" spans="1:7" x14ac:dyDescent="0.2">
      <c r="A61" s="38" t="s">
        <v>62</v>
      </c>
      <c r="B61" s="6">
        <v>0</v>
      </c>
      <c r="C61" s="6">
        <v>0</v>
      </c>
      <c r="D61" s="6">
        <f t="shared" si="19"/>
        <v>0</v>
      </c>
      <c r="E61" s="6">
        <v>0</v>
      </c>
      <c r="F61" s="6">
        <v>0</v>
      </c>
      <c r="G61" s="6">
        <f t="shared" si="20"/>
        <v>0</v>
      </c>
    </row>
    <row r="62" spans="1:7" x14ac:dyDescent="0.2">
      <c r="A62" s="38" t="s">
        <v>63</v>
      </c>
      <c r="B62" s="6">
        <v>0</v>
      </c>
      <c r="C62" s="6">
        <v>0</v>
      </c>
      <c r="D62" s="6">
        <f t="shared" si="19"/>
        <v>0</v>
      </c>
      <c r="E62" s="6">
        <v>0</v>
      </c>
      <c r="F62" s="6">
        <v>0</v>
      </c>
      <c r="G62" s="6">
        <f t="shared" si="20"/>
        <v>0</v>
      </c>
    </row>
    <row r="63" spans="1:7" x14ac:dyDescent="0.2">
      <c r="A63" s="38" t="s">
        <v>64</v>
      </c>
      <c r="B63" s="6">
        <v>0</v>
      </c>
      <c r="C63" s="6">
        <v>0</v>
      </c>
      <c r="D63" s="6">
        <f t="shared" si="19"/>
        <v>0</v>
      </c>
      <c r="E63" s="6">
        <v>0</v>
      </c>
      <c r="F63" s="6">
        <v>0</v>
      </c>
      <c r="G63" s="6">
        <f t="shared" si="20"/>
        <v>0</v>
      </c>
    </row>
    <row r="64" spans="1:7" x14ac:dyDescent="0.2">
      <c r="A64" s="38" t="s">
        <v>65</v>
      </c>
      <c r="B64" s="6">
        <v>0</v>
      </c>
      <c r="C64" s="6">
        <v>0</v>
      </c>
      <c r="D64" s="6">
        <f t="shared" si="19"/>
        <v>0</v>
      </c>
      <c r="E64" s="6">
        <v>0</v>
      </c>
      <c r="F64" s="6">
        <v>0</v>
      </c>
      <c r="G64" s="6">
        <f t="shared" si="20"/>
        <v>0</v>
      </c>
    </row>
    <row r="65" spans="1:7" x14ac:dyDescent="0.2">
      <c r="A65" s="41" t="s">
        <v>124</v>
      </c>
      <c r="B65" s="6">
        <f>SUM(B66:B68)</f>
        <v>0</v>
      </c>
      <c r="C65" s="6">
        <f t="shared" ref="C65:G65" si="21">SUM(C66:C68)</f>
        <v>0</v>
      </c>
      <c r="D65" s="6">
        <f t="shared" si="21"/>
        <v>0</v>
      </c>
      <c r="E65" s="6">
        <f t="shared" si="21"/>
        <v>0</v>
      </c>
      <c r="F65" s="6">
        <f t="shared" si="21"/>
        <v>0</v>
      </c>
      <c r="G65" s="6">
        <f t="shared" si="21"/>
        <v>0</v>
      </c>
    </row>
    <row r="66" spans="1:7" x14ac:dyDescent="0.2">
      <c r="A66" s="38" t="s">
        <v>66</v>
      </c>
      <c r="B66" s="6">
        <v>0</v>
      </c>
      <c r="C66" s="6">
        <v>0</v>
      </c>
      <c r="D66" s="6">
        <f t="shared" ref="D66:D68" si="22">+B66+C66</f>
        <v>0</v>
      </c>
      <c r="E66" s="6">
        <v>0</v>
      </c>
      <c r="F66" s="6">
        <v>0</v>
      </c>
      <c r="G66" s="6">
        <f t="shared" ref="G66:G68" si="23">+D66-E66</f>
        <v>0</v>
      </c>
    </row>
    <row r="67" spans="1:7" x14ac:dyDescent="0.2">
      <c r="A67" s="38" t="s">
        <v>67</v>
      </c>
      <c r="B67" s="6">
        <v>0</v>
      </c>
      <c r="C67" s="6">
        <v>0</v>
      </c>
      <c r="D67" s="6">
        <f t="shared" si="22"/>
        <v>0</v>
      </c>
      <c r="E67" s="6">
        <v>0</v>
      </c>
      <c r="F67" s="6">
        <v>0</v>
      </c>
      <c r="G67" s="6">
        <f t="shared" si="23"/>
        <v>0</v>
      </c>
    </row>
    <row r="68" spans="1:7" x14ac:dyDescent="0.2">
      <c r="A68" s="38" t="s">
        <v>68</v>
      </c>
      <c r="B68" s="6">
        <v>0</v>
      </c>
      <c r="C68" s="6">
        <v>0</v>
      </c>
      <c r="D68" s="6">
        <f t="shared" si="22"/>
        <v>0</v>
      </c>
      <c r="E68" s="6">
        <v>0</v>
      </c>
      <c r="F68" s="6">
        <v>0</v>
      </c>
      <c r="G68" s="6">
        <f t="shared" si="23"/>
        <v>0</v>
      </c>
    </row>
    <row r="69" spans="1:7" x14ac:dyDescent="0.2">
      <c r="A69" s="41" t="s">
        <v>69</v>
      </c>
      <c r="B69" s="6">
        <f>SUM(B70:B76)</f>
        <v>0</v>
      </c>
      <c r="C69" s="6">
        <f t="shared" ref="C69:G69" si="24">SUM(C70:C76)</f>
        <v>0</v>
      </c>
      <c r="D69" s="6">
        <f t="shared" si="24"/>
        <v>0</v>
      </c>
      <c r="E69" s="6">
        <f t="shared" si="24"/>
        <v>0</v>
      </c>
      <c r="F69" s="6">
        <f t="shared" si="24"/>
        <v>0</v>
      </c>
      <c r="G69" s="6">
        <f t="shared" si="24"/>
        <v>0</v>
      </c>
    </row>
    <row r="70" spans="1:7" x14ac:dyDescent="0.2">
      <c r="A70" s="38" t="s">
        <v>70</v>
      </c>
      <c r="B70" s="6">
        <v>0</v>
      </c>
      <c r="C70" s="6">
        <v>0</v>
      </c>
      <c r="D70" s="6">
        <f t="shared" ref="D70:D76" si="25">+B70+C70</f>
        <v>0</v>
      </c>
      <c r="E70" s="6">
        <v>0</v>
      </c>
      <c r="F70" s="6">
        <v>0</v>
      </c>
      <c r="G70" s="6">
        <f t="shared" ref="G70:G76" si="26">+D70-E70</f>
        <v>0</v>
      </c>
    </row>
    <row r="71" spans="1:7" x14ac:dyDescent="0.2">
      <c r="A71" s="38" t="s">
        <v>71</v>
      </c>
      <c r="B71" s="6">
        <v>0</v>
      </c>
      <c r="C71" s="6">
        <v>0</v>
      </c>
      <c r="D71" s="6">
        <f t="shared" si="25"/>
        <v>0</v>
      </c>
      <c r="E71" s="6">
        <v>0</v>
      </c>
      <c r="F71" s="6">
        <v>0</v>
      </c>
      <c r="G71" s="6">
        <f t="shared" si="26"/>
        <v>0</v>
      </c>
    </row>
    <row r="72" spans="1:7" x14ac:dyDescent="0.2">
      <c r="A72" s="38" t="s">
        <v>72</v>
      </c>
      <c r="B72" s="6">
        <v>0</v>
      </c>
      <c r="C72" s="6">
        <v>0</v>
      </c>
      <c r="D72" s="6">
        <f t="shared" si="25"/>
        <v>0</v>
      </c>
      <c r="E72" s="6">
        <v>0</v>
      </c>
      <c r="F72" s="6">
        <v>0</v>
      </c>
      <c r="G72" s="6">
        <f t="shared" si="26"/>
        <v>0</v>
      </c>
    </row>
    <row r="73" spans="1:7" x14ac:dyDescent="0.2">
      <c r="A73" s="38" t="s">
        <v>73</v>
      </c>
      <c r="B73" s="6">
        <v>0</v>
      </c>
      <c r="C73" s="6">
        <v>0</v>
      </c>
      <c r="D73" s="6">
        <f t="shared" si="25"/>
        <v>0</v>
      </c>
      <c r="E73" s="6">
        <v>0</v>
      </c>
      <c r="F73" s="6">
        <v>0</v>
      </c>
      <c r="G73" s="6">
        <f t="shared" si="26"/>
        <v>0</v>
      </c>
    </row>
    <row r="74" spans="1:7" x14ac:dyDescent="0.2">
      <c r="A74" s="38" t="s">
        <v>74</v>
      </c>
      <c r="B74" s="6">
        <v>0</v>
      </c>
      <c r="C74" s="6">
        <v>0</v>
      </c>
      <c r="D74" s="6">
        <f t="shared" si="25"/>
        <v>0</v>
      </c>
      <c r="E74" s="6">
        <v>0</v>
      </c>
      <c r="F74" s="6">
        <v>0</v>
      </c>
      <c r="G74" s="6">
        <f t="shared" si="26"/>
        <v>0</v>
      </c>
    </row>
    <row r="75" spans="1:7" x14ac:dyDescent="0.2">
      <c r="A75" s="38" t="s">
        <v>75</v>
      </c>
      <c r="B75" s="6">
        <v>0</v>
      </c>
      <c r="C75" s="6">
        <v>0</v>
      </c>
      <c r="D75" s="6">
        <f t="shared" si="25"/>
        <v>0</v>
      </c>
      <c r="E75" s="6">
        <v>0</v>
      </c>
      <c r="F75" s="6">
        <v>0</v>
      </c>
      <c r="G75" s="6">
        <f t="shared" si="26"/>
        <v>0</v>
      </c>
    </row>
    <row r="76" spans="1:7" x14ac:dyDescent="0.2">
      <c r="A76" s="39" t="s">
        <v>76</v>
      </c>
      <c r="B76" s="7">
        <v>0</v>
      </c>
      <c r="C76" s="7">
        <v>0</v>
      </c>
      <c r="D76" s="7">
        <f t="shared" si="25"/>
        <v>0</v>
      </c>
      <c r="E76" s="7">
        <v>0</v>
      </c>
      <c r="F76" s="7">
        <v>0</v>
      </c>
      <c r="G76" s="7">
        <f t="shared" si="26"/>
        <v>0</v>
      </c>
    </row>
    <row r="77" spans="1:7" x14ac:dyDescent="0.2">
      <c r="A77" s="40" t="s">
        <v>77</v>
      </c>
      <c r="B77" s="8">
        <f>+B5+B13+B23+B33+B43+B53+B57+B65+B69</f>
        <v>225706880</v>
      </c>
      <c r="C77" s="8">
        <f t="shared" ref="C77:G77" si="27">+C5+C13+C23+C33+C43+C53+C57+C65+C69</f>
        <v>16097204</v>
      </c>
      <c r="D77" s="8">
        <f t="shared" si="27"/>
        <v>241804084</v>
      </c>
      <c r="E77" s="8">
        <f t="shared" si="27"/>
        <v>82847745.939999983</v>
      </c>
      <c r="F77" s="8">
        <f t="shared" si="27"/>
        <v>81343959.269999996</v>
      </c>
      <c r="G77" s="8">
        <f t="shared" si="27"/>
        <v>158956338.06</v>
      </c>
    </row>
    <row r="80" spans="1:7" ht="12.75" x14ac:dyDescent="0.2">
      <c r="A80" s="42" t="s">
        <v>128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135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6">
        <v>81356397</v>
      </c>
      <c r="C6" s="6">
        <v>16097204</v>
      </c>
      <c r="D6" s="6">
        <f>+B6+C6</f>
        <v>97453601</v>
      </c>
      <c r="E6" s="6">
        <v>73649022.109999985</v>
      </c>
      <c r="F6" s="6">
        <v>72145235.439999998</v>
      </c>
      <c r="G6" s="6">
        <f>+D6-E6</f>
        <v>23804578.890000015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6">
        <v>144350483</v>
      </c>
      <c r="C8" s="6">
        <v>0</v>
      </c>
      <c r="D8" s="6">
        <f>+B8+C8</f>
        <v>144350483</v>
      </c>
      <c r="E8" s="6">
        <v>9198723.8300000001</v>
      </c>
      <c r="F8" s="6">
        <v>9198723.8300000001</v>
      </c>
      <c r="G8" s="6">
        <f>+D8-E8</f>
        <v>135151759.16999999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6">
        <v>0</v>
      </c>
      <c r="C10" s="6">
        <v>0</v>
      </c>
      <c r="D10" s="6">
        <f>+B10+C10</f>
        <v>0</v>
      </c>
      <c r="E10" s="6">
        <v>0</v>
      </c>
      <c r="F10" s="6">
        <v>0</v>
      </c>
      <c r="G10" s="6">
        <f>+D10-E10</f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6">
        <v>0</v>
      </c>
      <c r="C12" s="6">
        <v>0</v>
      </c>
      <c r="D12" s="6">
        <f>+B12+C12</f>
        <v>0</v>
      </c>
      <c r="E12" s="6">
        <v>0</v>
      </c>
      <c r="F12" s="6">
        <v>0</v>
      </c>
      <c r="G12" s="6">
        <f>+D12-E12</f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6">
        <v>0</v>
      </c>
      <c r="C14" s="6">
        <v>0</v>
      </c>
      <c r="D14" s="6">
        <f>+B14+C14</f>
        <v>0</v>
      </c>
      <c r="E14" s="6">
        <v>0</v>
      </c>
      <c r="F14" s="6">
        <v>0</v>
      </c>
      <c r="G14" s="6">
        <f>+D14-E14</f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>
        <f>+B6+B8+B10+B12+B14</f>
        <v>225706880</v>
      </c>
      <c r="C16" s="8">
        <f t="shared" ref="C16:G16" si="0">+C6+C8+C10+C12+C14</f>
        <v>16097204</v>
      </c>
      <c r="D16" s="8">
        <f t="shared" si="0"/>
        <v>241804084</v>
      </c>
      <c r="E16" s="8">
        <f t="shared" si="0"/>
        <v>82847745.939999983</v>
      </c>
      <c r="F16" s="8">
        <f t="shared" si="0"/>
        <v>81343959.269999996</v>
      </c>
      <c r="G16" s="8">
        <f t="shared" si="0"/>
        <v>158956338.06</v>
      </c>
    </row>
    <row r="19" spans="1:7" ht="12.75" x14ac:dyDescent="0.2">
      <c r="A19" s="42" t="s">
        <v>128</v>
      </c>
    </row>
    <row r="32" spans="1:7" x14ac:dyDescent="0.2">
      <c r="B32" s="43"/>
      <c r="C32" s="43"/>
      <c r="D32" s="43"/>
      <c r="E32" s="43"/>
      <c r="F32" s="43"/>
      <c r="G32" s="43"/>
    </row>
    <row r="33" spans="2:7" x14ac:dyDescent="0.2">
      <c r="B33" s="43"/>
      <c r="C33" s="43"/>
      <c r="D33" s="43"/>
      <c r="E33" s="43"/>
      <c r="F33" s="43"/>
      <c r="G33" s="43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136</v>
      </c>
      <c r="B1" s="45"/>
      <c r="C1" s="45"/>
      <c r="D1" s="45"/>
      <c r="E1" s="45"/>
      <c r="F1" s="45"/>
      <c r="G1" s="4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47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8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129</v>
      </c>
      <c r="B7" s="6">
        <v>9167429</v>
      </c>
      <c r="C7" s="6">
        <v>-1193800</v>
      </c>
      <c r="D7" s="6">
        <f>+B7+C7</f>
        <v>7973629</v>
      </c>
      <c r="E7" s="6">
        <v>7051621.0199999996</v>
      </c>
      <c r="F7" s="6">
        <v>6830809.5800000001</v>
      </c>
      <c r="G7" s="6">
        <f>+D7-E7</f>
        <v>922007.98000000045</v>
      </c>
    </row>
    <row r="8" spans="1:7" x14ac:dyDescent="0.2">
      <c r="A8" s="31" t="s">
        <v>130</v>
      </c>
      <c r="B8" s="6">
        <v>34369784</v>
      </c>
      <c r="C8" s="6">
        <v>2570030</v>
      </c>
      <c r="D8" s="6">
        <f t="shared" ref="D8:D11" si="0">+B8+C8</f>
        <v>36939814</v>
      </c>
      <c r="E8" s="6">
        <v>23190823.84</v>
      </c>
      <c r="F8" s="6">
        <v>22833991.25</v>
      </c>
      <c r="G8" s="6">
        <f t="shared" ref="G8:G11" si="1">+D8-E8</f>
        <v>13748990.16</v>
      </c>
    </row>
    <row r="9" spans="1:7" x14ac:dyDescent="0.2">
      <c r="A9" s="31" t="s">
        <v>131</v>
      </c>
      <c r="B9" s="6">
        <v>31808718</v>
      </c>
      <c r="C9" s="6">
        <v>-1400700</v>
      </c>
      <c r="D9" s="6">
        <f t="shared" si="0"/>
        <v>30408018</v>
      </c>
      <c r="E9" s="6">
        <v>24969706.02</v>
      </c>
      <c r="F9" s="6">
        <v>24364326.93</v>
      </c>
      <c r="G9" s="6">
        <f t="shared" si="1"/>
        <v>5438311.9800000004</v>
      </c>
    </row>
    <row r="10" spans="1:7" x14ac:dyDescent="0.2">
      <c r="A10" s="31" t="s">
        <v>132</v>
      </c>
      <c r="B10" s="6">
        <v>140942967</v>
      </c>
      <c r="C10" s="6">
        <v>685300</v>
      </c>
      <c r="D10" s="6">
        <f t="shared" si="0"/>
        <v>141628267</v>
      </c>
      <c r="E10" s="6">
        <v>9826946.3499999996</v>
      </c>
      <c r="F10" s="6">
        <v>9673409.8699999992</v>
      </c>
      <c r="G10" s="6">
        <f t="shared" si="1"/>
        <v>131801320.65000001</v>
      </c>
    </row>
    <row r="11" spans="1:7" x14ac:dyDescent="0.2">
      <c r="A11" s="31" t="s">
        <v>133</v>
      </c>
      <c r="B11" s="6">
        <v>9417982</v>
      </c>
      <c r="C11" s="6">
        <v>15436374</v>
      </c>
      <c r="D11" s="6">
        <f t="shared" si="0"/>
        <v>24854356</v>
      </c>
      <c r="E11" s="6">
        <v>17808648.710000001</v>
      </c>
      <c r="F11" s="6">
        <v>17641421.640000001</v>
      </c>
      <c r="G11" s="6">
        <f t="shared" si="1"/>
        <v>7045707.2899999991</v>
      </c>
    </row>
    <row r="12" spans="1:7" x14ac:dyDescent="0.2">
      <c r="A12" s="31"/>
      <c r="B12" s="7"/>
      <c r="C12" s="7"/>
      <c r="D12" s="7"/>
      <c r="E12" s="7"/>
      <c r="F12" s="7"/>
      <c r="G12" s="7"/>
    </row>
    <row r="13" spans="1:7" x14ac:dyDescent="0.2">
      <c r="A13" s="32" t="s">
        <v>77</v>
      </c>
      <c r="B13" s="12">
        <f>SUM(B7:B11)</f>
        <v>225706880</v>
      </c>
      <c r="C13" s="12">
        <f t="shared" ref="C13:G13" si="2">SUM(C7:C11)</f>
        <v>16097204</v>
      </c>
      <c r="D13" s="12">
        <f t="shared" si="2"/>
        <v>241804084</v>
      </c>
      <c r="E13" s="12">
        <f t="shared" si="2"/>
        <v>82847745.939999998</v>
      </c>
      <c r="F13" s="12">
        <f t="shared" si="2"/>
        <v>81343959.269999996</v>
      </c>
      <c r="G13" s="12">
        <f t="shared" si="2"/>
        <v>158956338.06</v>
      </c>
    </row>
    <row r="16" spans="1:7" ht="45" customHeight="1" x14ac:dyDescent="0.2">
      <c r="A16" s="44" t="s">
        <v>139</v>
      </c>
      <c r="B16" s="45"/>
      <c r="C16" s="45"/>
      <c r="D16" s="45"/>
      <c r="E16" s="45"/>
      <c r="F16" s="45"/>
      <c r="G16" s="46"/>
    </row>
    <row r="18" spans="1:7" x14ac:dyDescent="0.2">
      <c r="A18" s="24"/>
      <c r="B18" s="27" t="s">
        <v>0</v>
      </c>
      <c r="C18" s="28"/>
      <c r="D18" s="28"/>
      <c r="E18" s="28"/>
      <c r="F18" s="29"/>
      <c r="G18" s="47" t="s">
        <v>7</v>
      </c>
    </row>
    <row r="19" spans="1:7" ht="22.5" x14ac:dyDescent="0.2">
      <c r="A19" s="25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48"/>
    </row>
    <row r="20" spans="1:7" x14ac:dyDescent="0.2">
      <c r="A20" s="26"/>
      <c r="B20" s="4">
        <v>1</v>
      </c>
      <c r="C20" s="4">
        <v>2</v>
      </c>
      <c r="D20" s="4" t="s">
        <v>8</v>
      </c>
      <c r="E20" s="4">
        <v>4</v>
      </c>
      <c r="F20" s="4">
        <v>5</v>
      </c>
      <c r="G20" s="4" t="s">
        <v>9</v>
      </c>
    </row>
    <row r="21" spans="1:7" x14ac:dyDescent="0.2">
      <c r="A21" s="15"/>
      <c r="B21" s="16"/>
      <c r="C21" s="16"/>
      <c r="D21" s="16"/>
      <c r="E21" s="16"/>
      <c r="F21" s="16"/>
      <c r="G21" s="16"/>
    </row>
    <row r="22" spans="1:7" x14ac:dyDescent="0.2">
      <c r="A22" s="31" t="s">
        <v>81</v>
      </c>
      <c r="B22" s="17">
        <v>0</v>
      </c>
      <c r="C22" s="17">
        <v>0</v>
      </c>
      <c r="D22" s="17">
        <f>+B22+C22</f>
        <v>0</v>
      </c>
      <c r="E22" s="17">
        <v>0</v>
      </c>
      <c r="F22" s="17">
        <v>0</v>
      </c>
      <c r="G22" s="17">
        <f>+D22-E22</f>
        <v>0</v>
      </c>
    </row>
    <row r="23" spans="1:7" x14ac:dyDescent="0.2">
      <c r="A23" s="31" t="s">
        <v>82</v>
      </c>
      <c r="B23" s="17">
        <v>0</v>
      </c>
      <c r="C23" s="17">
        <v>0</v>
      </c>
      <c r="D23" s="17">
        <f t="shared" ref="D23:D25" si="3">+B23+C23</f>
        <v>0</v>
      </c>
      <c r="E23" s="17">
        <v>0</v>
      </c>
      <c r="F23" s="17">
        <v>0</v>
      </c>
      <c r="G23" s="17">
        <f t="shared" ref="G23:G25" si="4">+D23-E23</f>
        <v>0</v>
      </c>
    </row>
    <row r="24" spans="1:7" x14ac:dyDescent="0.2">
      <c r="A24" s="31" t="s">
        <v>83</v>
      </c>
      <c r="B24" s="17">
        <v>0</v>
      </c>
      <c r="C24" s="17">
        <v>0</v>
      </c>
      <c r="D24" s="17">
        <f t="shared" si="3"/>
        <v>0</v>
      </c>
      <c r="E24" s="17">
        <v>0</v>
      </c>
      <c r="F24" s="17">
        <v>0</v>
      </c>
      <c r="G24" s="17">
        <f t="shared" si="4"/>
        <v>0</v>
      </c>
    </row>
    <row r="25" spans="1:7" x14ac:dyDescent="0.2">
      <c r="A25" s="31" t="s">
        <v>84</v>
      </c>
      <c r="B25" s="17">
        <v>0</v>
      </c>
      <c r="C25" s="17">
        <v>0</v>
      </c>
      <c r="D25" s="17">
        <f t="shared" si="3"/>
        <v>0</v>
      </c>
      <c r="E25" s="17">
        <v>0</v>
      </c>
      <c r="F25" s="17">
        <v>0</v>
      </c>
      <c r="G25" s="17">
        <f t="shared" si="4"/>
        <v>0</v>
      </c>
    </row>
    <row r="26" spans="1:7" x14ac:dyDescent="0.2">
      <c r="A26" s="2"/>
      <c r="B26" s="18"/>
      <c r="C26" s="18"/>
      <c r="D26" s="18"/>
      <c r="E26" s="18"/>
      <c r="F26" s="18"/>
      <c r="G26" s="18"/>
    </row>
    <row r="27" spans="1:7" x14ac:dyDescent="0.2">
      <c r="A27" s="32" t="s">
        <v>77</v>
      </c>
      <c r="B27" s="12">
        <f>SUM(B22:B25)</f>
        <v>0</v>
      </c>
      <c r="C27" s="12">
        <f t="shared" ref="C27:G27" si="5">SUM(C22:C25)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</row>
    <row r="30" spans="1:7" ht="45" customHeight="1" x14ac:dyDescent="0.2">
      <c r="A30" s="44" t="s">
        <v>138</v>
      </c>
      <c r="B30" s="45"/>
      <c r="C30" s="45"/>
      <c r="D30" s="45"/>
      <c r="E30" s="45"/>
      <c r="F30" s="45"/>
      <c r="G30" s="46"/>
    </row>
    <row r="31" spans="1:7" x14ac:dyDescent="0.2">
      <c r="A31" s="24"/>
      <c r="B31" s="27" t="s">
        <v>0</v>
      </c>
      <c r="C31" s="28"/>
      <c r="D31" s="28"/>
      <c r="E31" s="28"/>
      <c r="F31" s="29"/>
      <c r="G31" s="47" t="s">
        <v>7</v>
      </c>
    </row>
    <row r="32" spans="1:7" ht="22.5" x14ac:dyDescent="0.2">
      <c r="A32" s="25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48"/>
    </row>
    <row r="33" spans="1:7" x14ac:dyDescent="0.2">
      <c r="A33" s="26"/>
      <c r="B33" s="4">
        <v>1</v>
      </c>
      <c r="C33" s="4">
        <v>2</v>
      </c>
      <c r="D33" s="4" t="s">
        <v>8</v>
      </c>
      <c r="E33" s="4">
        <v>4</v>
      </c>
      <c r="F33" s="4">
        <v>5</v>
      </c>
      <c r="G33" s="4" t="s">
        <v>9</v>
      </c>
    </row>
    <row r="34" spans="1:7" x14ac:dyDescent="0.2">
      <c r="A34" s="15"/>
      <c r="B34" s="16"/>
      <c r="C34" s="16"/>
      <c r="D34" s="16"/>
      <c r="E34" s="16"/>
      <c r="F34" s="16"/>
      <c r="G34" s="16"/>
    </row>
    <row r="35" spans="1:7" ht="22.5" x14ac:dyDescent="0.2">
      <c r="A35" s="33" t="s">
        <v>85</v>
      </c>
      <c r="B35" s="17">
        <v>225706880</v>
      </c>
      <c r="C35" s="17">
        <v>16097204</v>
      </c>
      <c r="D35" s="17">
        <f>+B35+C35</f>
        <v>241804084</v>
      </c>
      <c r="E35" s="17">
        <v>82847745.939999983</v>
      </c>
      <c r="F35" s="17">
        <v>81343959.269999996</v>
      </c>
      <c r="G35" s="17">
        <f>+D35-E35</f>
        <v>158956338.06</v>
      </c>
    </row>
    <row r="36" spans="1:7" x14ac:dyDescent="0.2">
      <c r="A36" s="33"/>
      <c r="B36" s="17"/>
      <c r="C36" s="17"/>
      <c r="D36" s="17"/>
      <c r="E36" s="17"/>
      <c r="F36" s="17"/>
      <c r="G36" s="17"/>
    </row>
    <row r="37" spans="1:7" x14ac:dyDescent="0.2">
      <c r="A37" s="33" t="s">
        <v>86</v>
      </c>
      <c r="B37" s="17">
        <v>0</v>
      </c>
      <c r="C37" s="17">
        <v>0</v>
      </c>
      <c r="D37" s="17">
        <f>+B37+C37</f>
        <v>0</v>
      </c>
      <c r="E37" s="17">
        <v>0</v>
      </c>
      <c r="F37" s="17">
        <v>0</v>
      </c>
      <c r="G37" s="17">
        <f>+D37-E37</f>
        <v>0</v>
      </c>
    </row>
    <row r="38" spans="1:7" x14ac:dyDescent="0.2">
      <c r="A38" s="33"/>
      <c r="B38" s="17"/>
      <c r="C38" s="17"/>
      <c r="D38" s="17"/>
      <c r="E38" s="17"/>
      <c r="F38" s="17"/>
      <c r="G38" s="17"/>
    </row>
    <row r="39" spans="1:7" ht="22.5" x14ac:dyDescent="0.2">
      <c r="A39" s="33" t="s">
        <v>87</v>
      </c>
      <c r="B39" s="17">
        <v>0</v>
      </c>
      <c r="C39" s="17">
        <v>0</v>
      </c>
      <c r="D39" s="17">
        <f>+B39+C39</f>
        <v>0</v>
      </c>
      <c r="E39" s="17">
        <v>0</v>
      </c>
      <c r="F39" s="17">
        <v>0</v>
      </c>
      <c r="G39" s="17">
        <f>+D39-E39</f>
        <v>0</v>
      </c>
    </row>
    <row r="40" spans="1:7" x14ac:dyDescent="0.2">
      <c r="A40" s="33"/>
      <c r="B40" s="17"/>
      <c r="C40" s="17"/>
      <c r="D40" s="17"/>
      <c r="E40" s="17"/>
      <c r="F40" s="17"/>
      <c r="G40" s="17"/>
    </row>
    <row r="41" spans="1:7" ht="22.5" x14ac:dyDescent="0.2">
      <c r="A41" s="33" t="s">
        <v>88</v>
      </c>
      <c r="B41" s="17">
        <v>0</v>
      </c>
      <c r="C41" s="17">
        <v>0</v>
      </c>
      <c r="D41" s="17">
        <f>+B41+C41</f>
        <v>0</v>
      </c>
      <c r="E41" s="17">
        <v>0</v>
      </c>
      <c r="F41" s="17">
        <v>0</v>
      </c>
      <c r="G41" s="17">
        <f>+D41-E41</f>
        <v>0</v>
      </c>
    </row>
    <row r="42" spans="1:7" x14ac:dyDescent="0.2">
      <c r="A42" s="33"/>
      <c r="B42" s="17"/>
      <c r="C42" s="17"/>
      <c r="D42" s="17"/>
      <c r="E42" s="17"/>
      <c r="F42" s="17"/>
      <c r="G42" s="17"/>
    </row>
    <row r="43" spans="1:7" ht="22.5" x14ac:dyDescent="0.2">
      <c r="A43" s="33" t="s">
        <v>89</v>
      </c>
      <c r="B43" s="17">
        <v>0</v>
      </c>
      <c r="C43" s="17">
        <v>0</v>
      </c>
      <c r="D43" s="17">
        <f>+B43+C43</f>
        <v>0</v>
      </c>
      <c r="E43" s="17">
        <v>0</v>
      </c>
      <c r="F43" s="17">
        <v>0</v>
      </c>
      <c r="G43" s="17">
        <f>+D43-E43</f>
        <v>0</v>
      </c>
    </row>
    <row r="44" spans="1:7" x14ac:dyDescent="0.2">
      <c r="A44" s="33"/>
      <c r="B44" s="17"/>
      <c r="C44" s="17"/>
      <c r="D44" s="17"/>
      <c r="E44" s="17"/>
      <c r="F44" s="17"/>
      <c r="G44" s="17"/>
    </row>
    <row r="45" spans="1:7" ht="22.5" x14ac:dyDescent="0.2">
      <c r="A45" s="33" t="s">
        <v>90</v>
      </c>
      <c r="B45" s="17">
        <v>0</v>
      </c>
      <c r="C45" s="17">
        <v>0</v>
      </c>
      <c r="D45" s="17">
        <f>+B45+C45</f>
        <v>0</v>
      </c>
      <c r="E45" s="17">
        <v>0</v>
      </c>
      <c r="F45" s="17">
        <v>0</v>
      </c>
      <c r="G45" s="17">
        <f>+D45-E45</f>
        <v>0</v>
      </c>
    </row>
    <row r="46" spans="1:7" x14ac:dyDescent="0.2">
      <c r="A46" s="33"/>
      <c r="B46" s="17"/>
      <c r="C46" s="17"/>
      <c r="D46" s="17"/>
      <c r="E46" s="17"/>
      <c r="F46" s="17"/>
      <c r="G46" s="17"/>
    </row>
    <row r="47" spans="1:7" x14ac:dyDescent="0.2">
      <c r="A47" s="33" t="s">
        <v>91</v>
      </c>
      <c r="B47" s="17">
        <v>0</v>
      </c>
      <c r="C47" s="17">
        <v>0</v>
      </c>
      <c r="D47" s="17">
        <f>+B47+C47</f>
        <v>0</v>
      </c>
      <c r="E47" s="17">
        <v>0</v>
      </c>
      <c r="F47" s="17">
        <v>0</v>
      </c>
      <c r="G47" s="17">
        <f>+D47-E47</f>
        <v>0</v>
      </c>
    </row>
    <row r="48" spans="1:7" x14ac:dyDescent="0.2">
      <c r="A48" s="34"/>
      <c r="B48" s="18"/>
      <c r="C48" s="18"/>
      <c r="D48" s="18"/>
      <c r="E48" s="18"/>
      <c r="F48" s="18"/>
      <c r="G48" s="18"/>
    </row>
    <row r="49" spans="1:7" x14ac:dyDescent="0.2">
      <c r="A49" s="23" t="s">
        <v>77</v>
      </c>
      <c r="B49" s="12">
        <f>+B35+B37+B39+B41+B43+B45+B47</f>
        <v>225706880</v>
      </c>
      <c r="C49" s="12">
        <f t="shared" ref="C49:G49" si="6">+C35+C37+C39+C41+C43+C45+C47</f>
        <v>16097204</v>
      </c>
      <c r="D49" s="12">
        <f t="shared" si="6"/>
        <v>241804084</v>
      </c>
      <c r="E49" s="12">
        <f t="shared" si="6"/>
        <v>82847745.939999983</v>
      </c>
      <c r="F49" s="12">
        <f t="shared" si="6"/>
        <v>81343959.269999996</v>
      </c>
      <c r="G49" s="12">
        <f t="shared" si="6"/>
        <v>158956338.06</v>
      </c>
    </row>
    <row r="51" spans="1:7" ht="12.75" x14ac:dyDescent="0.2">
      <c r="A51" s="42" t="s">
        <v>128</v>
      </c>
    </row>
    <row r="65" spans="2:7" x14ac:dyDescent="0.2">
      <c r="B65" s="43"/>
      <c r="C65" s="43"/>
      <c r="D65" s="43"/>
      <c r="E65" s="43"/>
      <c r="F65" s="43"/>
      <c r="G65" s="43"/>
    </row>
    <row r="66" spans="2:7" x14ac:dyDescent="0.2">
      <c r="B66" s="43"/>
      <c r="C66" s="43"/>
      <c r="D66" s="43"/>
      <c r="E66" s="43"/>
      <c r="F66" s="43"/>
      <c r="G66" s="43"/>
    </row>
  </sheetData>
  <sheetProtection formatCells="0" formatColumns="0" formatRows="0" insertRows="0" deleteRows="0" autoFilter="0"/>
  <mergeCells count="6">
    <mergeCell ref="G3:G4"/>
    <mergeCell ref="G18:G19"/>
    <mergeCell ref="G31:G32"/>
    <mergeCell ref="A1:G1"/>
    <mergeCell ref="A16:G16"/>
    <mergeCell ref="A30:G30"/>
  </mergeCells>
  <printOptions horizontalCentered="1"/>
  <pageMargins left="0" right="0" top="0.74803149606299213" bottom="0.74803149606299213" header="0.31496062992125984" footer="0.31496062992125984"/>
  <pageSetup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137</v>
      </c>
      <c r="B1" s="49"/>
      <c r="C1" s="49"/>
      <c r="D1" s="49"/>
      <c r="E1" s="49"/>
      <c r="F1" s="49"/>
      <c r="G1" s="50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92</v>
      </c>
      <c r="B6" s="6">
        <f>SUM(B7:B14)</f>
        <v>0</v>
      </c>
      <c r="C6" s="6">
        <f t="shared" ref="C6:G6" si="0">SUM(C7:C14)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</row>
    <row r="7" spans="1:7" x14ac:dyDescent="0.2">
      <c r="A7" s="30" t="s">
        <v>93</v>
      </c>
      <c r="B7" s="6">
        <v>0</v>
      </c>
      <c r="C7" s="6">
        <v>0</v>
      </c>
      <c r="D7" s="6">
        <f>+B7+C7</f>
        <v>0</v>
      </c>
      <c r="E7" s="6">
        <v>0</v>
      </c>
      <c r="F7" s="6">
        <v>0</v>
      </c>
      <c r="G7" s="6">
        <f>+D7-E7</f>
        <v>0</v>
      </c>
    </row>
    <row r="8" spans="1:7" x14ac:dyDescent="0.2">
      <c r="A8" s="30" t="s">
        <v>94</v>
      </c>
      <c r="B8" s="6">
        <v>0</v>
      </c>
      <c r="C8" s="6">
        <v>0</v>
      </c>
      <c r="D8" s="6">
        <f t="shared" ref="D8:D14" si="1">+B8+C8</f>
        <v>0</v>
      </c>
      <c r="E8" s="6">
        <v>0</v>
      </c>
      <c r="F8" s="6">
        <v>0</v>
      </c>
      <c r="G8" s="6">
        <f t="shared" ref="G8:G14" si="2">+D8-E8</f>
        <v>0</v>
      </c>
    </row>
    <row r="9" spans="1:7" x14ac:dyDescent="0.2">
      <c r="A9" s="30" t="s">
        <v>95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96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97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98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99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30" t="s">
        <v>36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100</v>
      </c>
      <c r="B16" s="6">
        <f>SUM(B17:B23)</f>
        <v>225706880</v>
      </c>
      <c r="C16" s="6">
        <f t="shared" ref="C16:G16" si="3">SUM(C17:C23)</f>
        <v>16097204</v>
      </c>
      <c r="D16" s="6">
        <f t="shared" si="3"/>
        <v>241804084</v>
      </c>
      <c r="E16" s="6">
        <f t="shared" si="3"/>
        <v>82847745.939999983</v>
      </c>
      <c r="F16" s="6">
        <f t="shared" si="3"/>
        <v>81343959.269999996</v>
      </c>
      <c r="G16" s="6">
        <f t="shared" si="3"/>
        <v>158956338.06</v>
      </c>
    </row>
    <row r="17" spans="1:7" x14ac:dyDescent="0.2">
      <c r="A17" s="30" t="s">
        <v>101</v>
      </c>
      <c r="B17" s="6">
        <v>0</v>
      </c>
      <c r="C17" s="6">
        <v>0</v>
      </c>
      <c r="D17" s="6">
        <f t="shared" ref="D17:D23" si="4">+B17+C17</f>
        <v>0</v>
      </c>
      <c r="E17" s="6">
        <v>0</v>
      </c>
      <c r="F17" s="6">
        <v>0</v>
      </c>
      <c r="G17" s="6">
        <f t="shared" ref="G17:G23" si="5">+D17-E17</f>
        <v>0</v>
      </c>
    </row>
    <row r="18" spans="1:7" x14ac:dyDescent="0.2">
      <c r="A18" s="30" t="s">
        <v>102</v>
      </c>
      <c r="B18" s="6">
        <v>225706880</v>
      </c>
      <c r="C18" s="6">
        <v>16097204</v>
      </c>
      <c r="D18" s="6">
        <f t="shared" si="4"/>
        <v>241804084</v>
      </c>
      <c r="E18" s="6">
        <v>82847745.939999983</v>
      </c>
      <c r="F18" s="6">
        <v>81343959.269999996</v>
      </c>
      <c r="G18" s="6">
        <f t="shared" si="5"/>
        <v>158956338.06</v>
      </c>
    </row>
    <row r="19" spans="1:7" x14ac:dyDescent="0.2">
      <c r="A19" s="30" t="s">
        <v>103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0" t="s">
        <v>104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0" t="s">
        <v>105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0" t="s">
        <v>106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30" t="s">
        <v>107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v>0</v>
      </c>
      <c r="G23" s="6">
        <f t="shared" si="5"/>
        <v>0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108</v>
      </c>
      <c r="B25" s="6">
        <f>SUM(B26:B34)</f>
        <v>0</v>
      </c>
      <c r="C25" s="6">
        <f t="shared" ref="C25:G25" si="6">SUM(C26:C34)</f>
        <v>0</v>
      </c>
      <c r="D25" s="6">
        <f t="shared" si="6"/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</row>
    <row r="26" spans="1:7" x14ac:dyDescent="0.2">
      <c r="A26" s="30" t="s">
        <v>109</v>
      </c>
      <c r="B26" s="6">
        <v>0</v>
      </c>
      <c r="C26" s="6">
        <v>0</v>
      </c>
      <c r="D26" s="6">
        <f t="shared" ref="D26:D34" si="7">+B26+C26</f>
        <v>0</v>
      </c>
      <c r="E26" s="6">
        <v>0</v>
      </c>
      <c r="F26" s="6">
        <v>0</v>
      </c>
      <c r="G26" s="6">
        <f t="shared" ref="G26:G34" si="8">+D26-E26</f>
        <v>0</v>
      </c>
    </row>
    <row r="27" spans="1:7" x14ac:dyDescent="0.2">
      <c r="A27" s="30" t="s">
        <v>110</v>
      </c>
      <c r="B27" s="6">
        <v>0</v>
      </c>
      <c r="C27" s="6">
        <v>0</v>
      </c>
      <c r="D27" s="6">
        <f t="shared" si="7"/>
        <v>0</v>
      </c>
      <c r="E27" s="6">
        <v>0</v>
      </c>
      <c r="F27" s="6">
        <v>0</v>
      </c>
      <c r="G27" s="6">
        <f t="shared" si="8"/>
        <v>0</v>
      </c>
    </row>
    <row r="28" spans="1:7" x14ac:dyDescent="0.2">
      <c r="A28" s="30" t="s">
        <v>111</v>
      </c>
      <c r="B28" s="6">
        <v>0</v>
      </c>
      <c r="C28" s="6">
        <v>0</v>
      </c>
      <c r="D28" s="6">
        <f t="shared" si="7"/>
        <v>0</v>
      </c>
      <c r="E28" s="6">
        <v>0</v>
      </c>
      <c r="F28" s="6">
        <v>0</v>
      </c>
      <c r="G28" s="6">
        <f t="shared" si="8"/>
        <v>0</v>
      </c>
    </row>
    <row r="29" spans="1:7" x14ac:dyDescent="0.2">
      <c r="A29" s="30" t="s">
        <v>112</v>
      </c>
      <c r="B29" s="6">
        <v>0</v>
      </c>
      <c r="C29" s="6">
        <v>0</v>
      </c>
      <c r="D29" s="6">
        <f t="shared" si="7"/>
        <v>0</v>
      </c>
      <c r="E29" s="6">
        <v>0</v>
      </c>
      <c r="F29" s="6">
        <v>0</v>
      </c>
      <c r="G29" s="6">
        <f t="shared" si="8"/>
        <v>0</v>
      </c>
    </row>
    <row r="30" spans="1:7" x14ac:dyDescent="0.2">
      <c r="A30" s="30" t="s">
        <v>113</v>
      </c>
      <c r="B30" s="6">
        <v>0</v>
      </c>
      <c r="C30" s="6">
        <v>0</v>
      </c>
      <c r="D30" s="6">
        <f t="shared" si="7"/>
        <v>0</v>
      </c>
      <c r="E30" s="6">
        <v>0</v>
      </c>
      <c r="F30" s="6">
        <v>0</v>
      </c>
      <c r="G30" s="6">
        <f t="shared" si="8"/>
        <v>0</v>
      </c>
    </row>
    <row r="31" spans="1:7" x14ac:dyDescent="0.2">
      <c r="A31" s="30" t="s">
        <v>114</v>
      </c>
      <c r="B31" s="6">
        <v>0</v>
      </c>
      <c r="C31" s="6">
        <v>0</v>
      </c>
      <c r="D31" s="6">
        <f t="shared" si="7"/>
        <v>0</v>
      </c>
      <c r="E31" s="6">
        <v>0</v>
      </c>
      <c r="F31" s="6">
        <v>0</v>
      </c>
      <c r="G31" s="6">
        <f t="shared" si="8"/>
        <v>0</v>
      </c>
    </row>
    <row r="32" spans="1:7" x14ac:dyDescent="0.2">
      <c r="A32" s="30" t="s">
        <v>115</v>
      </c>
      <c r="B32" s="6">
        <v>0</v>
      </c>
      <c r="C32" s="6">
        <v>0</v>
      </c>
      <c r="D32" s="6">
        <f t="shared" si="7"/>
        <v>0</v>
      </c>
      <c r="E32" s="6">
        <v>0</v>
      </c>
      <c r="F32" s="6">
        <v>0</v>
      </c>
      <c r="G32" s="6">
        <f t="shared" si="8"/>
        <v>0</v>
      </c>
    </row>
    <row r="33" spans="1:7" x14ac:dyDescent="0.2">
      <c r="A33" s="30" t="s">
        <v>116</v>
      </c>
      <c r="B33" s="6">
        <v>0</v>
      </c>
      <c r="C33" s="6">
        <v>0</v>
      </c>
      <c r="D33" s="6">
        <f t="shared" si="7"/>
        <v>0</v>
      </c>
      <c r="E33" s="6">
        <v>0</v>
      </c>
      <c r="F33" s="6">
        <v>0</v>
      </c>
      <c r="G33" s="6">
        <f t="shared" si="8"/>
        <v>0</v>
      </c>
    </row>
    <row r="34" spans="1:7" x14ac:dyDescent="0.2">
      <c r="A34" s="30" t="s">
        <v>117</v>
      </c>
      <c r="B34" s="6">
        <v>0</v>
      </c>
      <c r="C34" s="6">
        <v>0</v>
      </c>
      <c r="D34" s="6">
        <f t="shared" si="7"/>
        <v>0</v>
      </c>
      <c r="E34" s="6">
        <v>0</v>
      </c>
      <c r="F34" s="6">
        <v>0</v>
      </c>
      <c r="G34" s="6">
        <f t="shared" si="8"/>
        <v>0</v>
      </c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118</v>
      </c>
      <c r="B36" s="6">
        <f>SUM(B37:B40)</f>
        <v>0</v>
      </c>
      <c r="C36" s="6">
        <f t="shared" ref="C36:G36" si="9">SUM(C37:C40)</f>
        <v>0</v>
      </c>
      <c r="D36" s="6">
        <f t="shared" si="9"/>
        <v>0</v>
      </c>
      <c r="E36" s="6">
        <f t="shared" si="9"/>
        <v>0</v>
      </c>
      <c r="F36" s="6">
        <f t="shared" si="9"/>
        <v>0</v>
      </c>
      <c r="G36" s="6">
        <f t="shared" si="9"/>
        <v>0</v>
      </c>
    </row>
    <row r="37" spans="1:7" x14ac:dyDescent="0.2">
      <c r="A37" s="30" t="s">
        <v>119</v>
      </c>
      <c r="B37" s="6">
        <v>0</v>
      </c>
      <c r="C37" s="6">
        <v>0</v>
      </c>
      <c r="D37" s="6">
        <f t="shared" ref="D37:D40" si="10">+B37+C37</f>
        <v>0</v>
      </c>
      <c r="E37" s="6">
        <v>0</v>
      </c>
      <c r="F37" s="6">
        <v>0</v>
      </c>
      <c r="G37" s="6">
        <f t="shared" ref="G37:G40" si="11">+D37-E37</f>
        <v>0</v>
      </c>
    </row>
    <row r="38" spans="1:7" ht="22.5" x14ac:dyDescent="0.2">
      <c r="A38" s="30" t="s">
        <v>120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30" t="s">
        <v>121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30" t="s">
        <v>122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>
        <f>+B6+B16+B25+B36</f>
        <v>225706880</v>
      </c>
      <c r="C42" s="12">
        <f t="shared" ref="C42:G42" si="12">+C6+C16+C25+C36</f>
        <v>16097204</v>
      </c>
      <c r="D42" s="12">
        <f t="shared" si="12"/>
        <v>241804084</v>
      </c>
      <c r="E42" s="12">
        <f t="shared" si="12"/>
        <v>82847745.939999983</v>
      </c>
      <c r="F42" s="12">
        <f t="shared" si="12"/>
        <v>81343959.269999996</v>
      </c>
      <c r="G42" s="12">
        <f t="shared" si="12"/>
        <v>158956338.06</v>
      </c>
    </row>
    <row r="45" spans="1:7" ht="12.75" x14ac:dyDescent="0.2">
      <c r="A45" s="42" t="s">
        <v>128</v>
      </c>
    </row>
    <row r="60" spans="2:7" x14ac:dyDescent="0.2">
      <c r="B60" s="43"/>
      <c r="C60" s="43"/>
      <c r="D60" s="43"/>
      <c r="E60" s="43"/>
      <c r="F60" s="43"/>
      <c r="G60" s="43"/>
    </row>
    <row r="61" spans="2:7" x14ac:dyDescent="0.2">
      <c r="B61" s="43"/>
      <c r="C61" s="43"/>
      <c r="D61" s="43"/>
      <c r="E61" s="43"/>
      <c r="F61" s="43"/>
      <c r="G61" s="43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2023-10-13T17:09:39Z</cp:lastPrinted>
  <dcterms:created xsi:type="dcterms:W3CDTF">2014-02-10T03:37:14Z</dcterms:created>
  <dcterms:modified xsi:type="dcterms:W3CDTF">2024-02-29T19:44:30Z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